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lsivsolar.sharepoint.com/sites/PulsivLimited/Shared Documents/08. Marketing_ Communications/Website/Customer Documents/"/>
    </mc:Choice>
  </mc:AlternateContent>
  <xr:revisionPtr revIDLastSave="9" documentId="8_{43E2B6C8-61DD-4CC3-993C-9B5A71F6D15E}" xr6:coauthVersionLast="47" xr6:coauthVersionMax="47" xr10:uidLastSave="{D0B90C43-4989-4BC2-A76D-2333AE7005A8}"/>
  <bookViews>
    <workbookView xWindow="-120" yWindow="-120" windowWidth="29040" windowHeight="15720" xr2:uid="{BB52B560-C82F-354C-BEAA-5941048BD2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I6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I19" i="1" s="1"/>
  <c r="F18" i="1"/>
  <c r="G18" i="1" s="1"/>
  <c r="F17" i="1"/>
  <c r="G17" i="1" s="1"/>
  <c r="H6" i="1" l="1"/>
  <c r="I18" i="1"/>
  <c r="H18" i="1"/>
  <c r="I17" i="1"/>
  <c r="H17" i="1"/>
  <c r="I20" i="1"/>
  <c r="H20" i="1"/>
  <c r="I23" i="1"/>
  <c r="H23" i="1"/>
  <c r="H19" i="1"/>
  <c r="I21" i="1"/>
  <c r="H21" i="1"/>
  <c r="I22" i="1"/>
  <c r="H22" i="1"/>
  <c r="I24" i="1"/>
  <c r="H24" i="1"/>
</calcChain>
</file>

<file path=xl/sharedStrings.xml><?xml version="1.0" encoding="utf-8"?>
<sst xmlns="http://schemas.openxmlformats.org/spreadsheetml/2006/main" count="37" uniqueCount="23">
  <si>
    <t>Max</t>
  </si>
  <si>
    <t>Min</t>
  </si>
  <si>
    <t>Typical</t>
  </si>
  <si>
    <t>Power (W)</t>
  </si>
  <si>
    <t>Voltage (V)</t>
  </si>
  <si>
    <t>ipk (A)</t>
  </si>
  <si>
    <t>Power (W)*</t>
  </si>
  <si>
    <t>Voltage (V)**</t>
  </si>
  <si>
    <t>Pulsiv OSMIUM Circuit Configuration Calculator</t>
  </si>
  <si>
    <t>Please edit the yellow cells only</t>
  </si>
  <si>
    <t>Typical Examples</t>
  </si>
  <si>
    <t>Calculate your own values here</t>
  </si>
  <si>
    <t>PLEASE NOTE:</t>
  </si>
  <si>
    <t>* Please enter the maximum output power required from the Pulsiv AC to DC front-end circuit configuration including losses from your DC-DC converter.</t>
  </si>
  <si>
    <t>** Please enter the minimum input voltage required by your DC-DC converter. Note this has to be less than 95V.</t>
  </si>
  <si>
    <r>
      <rPr>
        <b/>
        <sz val="12"/>
        <color rgb="FF00B0F0"/>
        <rFont val="Calibri"/>
        <family val="2"/>
        <scheme val="minor"/>
      </rPr>
      <t>Cch</t>
    </r>
    <r>
      <rPr>
        <b/>
        <sz val="12"/>
        <color theme="1"/>
        <rFont val="Calibri"/>
        <family val="2"/>
        <scheme val="minor"/>
      </rPr>
      <t xml:space="preserve"> (uF)</t>
    </r>
  </si>
  <si>
    <r>
      <rPr>
        <b/>
        <sz val="12"/>
        <color rgb="FF00B0F0"/>
        <rFont val="Calibri"/>
        <family val="2"/>
        <scheme val="minor"/>
      </rPr>
      <t>Rch</t>
    </r>
    <r>
      <rPr>
        <b/>
        <sz val="12"/>
        <color theme="1"/>
        <rFont val="Calibri"/>
        <family val="2"/>
        <scheme val="minor"/>
      </rPr>
      <t xml:space="preserve"> (Ohm)</t>
    </r>
  </si>
  <si>
    <r>
      <rPr>
        <b/>
        <sz val="12"/>
        <color rgb="FF00B0F0"/>
        <rFont val="Calibri"/>
        <family val="2"/>
        <scheme val="minor"/>
      </rPr>
      <t>Lch</t>
    </r>
    <r>
      <rPr>
        <b/>
        <sz val="12"/>
        <color theme="1"/>
        <rFont val="Calibri"/>
        <family val="2"/>
        <scheme val="minor"/>
      </rPr>
      <t xml:space="preserve"> (uH)</t>
    </r>
  </si>
  <si>
    <r>
      <rPr>
        <b/>
        <sz val="12"/>
        <rFont val="Calibri"/>
        <family val="2"/>
        <scheme val="minor"/>
      </rPr>
      <t>ipk</t>
    </r>
    <r>
      <rPr>
        <b/>
        <sz val="12"/>
        <color theme="1"/>
        <rFont val="Calibri"/>
        <family val="2"/>
        <scheme val="minor"/>
      </rPr>
      <t xml:space="preserve"> (A)</t>
    </r>
  </si>
  <si>
    <t>Calculated</t>
  </si>
  <si>
    <t>Value</t>
  </si>
  <si>
    <t>Please enter</t>
  </si>
  <si>
    <t>a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</si>
</sst>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9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2" fontId="0" fillId="2" borderId="10" xfId="0" applyNumberForma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2" fontId="0" fillId="0" borderId="1" xfId="0" applyNumberFormat="1" applyFill="1" applyBorder="1" applyAlignment="1" applyProtection="1">
      <alignment horizontal="center"/>
      <protection hidden="1"/>
    </xf>
    <xf numFmtId="1" fontId="0" fillId="0" borderId="7" xfId="0" applyNumberFormat="1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1" fontId="0" fillId="0" borderId="8" xfId="0" applyNumberFormat="1" applyFill="1" applyBorder="1" applyAlignment="1" applyProtection="1">
      <alignment horizontal="center"/>
      <protection hidden="1"/>
    </xf>
    <xf numFmtId="2" fontId="0" fillId="0" borderId="8" xfId="0" applyNumberFormat="1" applyFill="1" applyBorder="1" applyAlignment="1" applyProtection="1">
      <alignment horizontal="center"/>
      <protection hidden="1"/>
    </xf>
    <xf numFmtId="1" fontId="0" fillId="0" borderId="9" xfId="0" applyNumberFormat="1" applyFill="1" applyBorder="1" applyAlignment="1" applyProtection="1">
      <alignment horizontal="center"/>
      <protection hidden="1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>
      <alignment horizontal="center"/>
    </xf>
    <xf numFmtId="1" fontId="0" fillId="2" borderId="10" xfId="0" applyNumberFormat="1" applyFont="1" applyFill="1" applyBorder="1" applyAlignment="1" applyProtection="1">
      <alignment horizontal="center" vertical="center"/>
      <protection hidden="1"/>
    </xf>
    <xf numFmtId="2" fontId="0" fillId="2" borderId="10" xfId="0" applyNumberFormat="1" applyFont="1" applyFill="1" applyBorder="1" applyAlignment="1" applyProtection="1">
      <alignment horizontal="center" vertical="center"/>
      <protection hidden="1"/>
    </xf>
    <xf numFmtId="1" fontId="0" fillId="2" borderId="3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center" vertical="top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</xdr:row>
      <xdr:rowOff>47625</xdr:rowOff>
    </xdr:from>
    <xdr:to>
      <xdr:col>2</xdr:col>
      <xdr:colOff>762000</xdr:colOff>
      <xdr:row>5</xdr:row>
      <xdr:rowOff>333375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715FEB34-FFB9-4763-9075-6D326559253B}"/>
            </a:ext>
          </a:extLst>
        </xdr:cNvPr>
        <xdr:cNvSpPr/>
      </xdr:nvSpPr>
      <xdr:spPr>
        <a:xfrm>
          <a:off x="1685925" y="990600"/>
          <a:ext cx="752475" cy="285750"/>
        </a:xfrm>
        <a:prstGeom prst="rightArrow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BBAB-9B52-A148-8E49-20D6EE727834}">
  <dimension ref="A1:P42"/>
  <sheetViews>
    <sheetView showGridLines="0" tabSelected="1" workbookViewId="0">
      <selection activeCell="L8" sqref="L8"/>
    </sheetView>
  </sheetViews>
  <sheetFormatPr defaultColWidth="11" defaultRowHeight="15.75" x14ac:dyDescent="0.25"/>
  <cols>
    <col min="4" max="4" width="12.875" style="1" customWidth="1"/>
    <col min="5" max="5" width="12.125" style="1" bestFit="1" customWidth="1"/>
    <col min="6" max="9" width="11" style="1"/>
  </cols>
  <sheetData>
    <row r="1" spans="1:9" ht="21" customHeight="1" x14ac:dyDescent="0.25">
      <c r="D1" s="12" t="s">
        <v>8</v>
      </c>
      <c r="E1" s="12"/>
      <c r="F1" s="12"/>
      <c r="G1" s="12"/>
      <c r="H1" s="12"/>
      <c r="I1" s="12"/>
    </row>
    <row r="2" spans="1:9" ht="35.25" customHeight="1" x14ac:dyDescent="0.25">
      <c r="D2" s="16"/>
      <c r="E2" s="16"/>
      <c r="F2" s="16"/>
      <c r="G2" s="16"/>
      <c r="H2" s="16"/>
      <c r="I2" s="16"/>
    </row>
    <row r="3" spans="1:9" ht="24" customHeight="1" x14ac:dyDescent="0.25">
      <c r="D3" s="32" t="s">
        <v>11</v>
      </c>
      <c r="E3" s="32"/>
      <c r="F3" s="32"/>
      <c r="G3" s="32"/>
      <c r="H3" s="32"/>
      <c r="I3" s="32"/>
    </row>
    <row r="4" spans="1:9" x14ac:dyDescent="0.25">
      <c r="D4" s="8" t="s">
        <v>0</v>
      </c>
      <c r="E4" s="8" t="s">
        <v>1</v>
      </c>
      <c r="F4" s="28" t="s">
        <v>1</v>
      </c>
      <c r="G4" s="8"/>
      <c r="H4" s="28"/>
      <c r="I4" s="30" t="s">
        <v>2</v>
      </c>
    </row>
    <row r="5" spans="1:9" ht="16.5" thickBot="1" x14ac:dyDescent="0.3">
      <c r="D5" s="9" t="s">
        <v>6</v>
      </c>
      <c r="E5" s="9" t="s">
        <v>7</v>
      </c>
      <c r="F5" s="29" t="s">
        <v>15</v>
      </c>
      <c r="G5" s="9" t="s">
        <v>5</v>
      </c>
      <c r="H5" s="29" t="s">
        <v>16</v>
      </c>
      <c r="I5" s="31" t="s">
        <v>17</v>
      </c>
    </row>
    <row r="6" spans="1:9" ht="27.75" customHeight="1" x14ac:dyDescent="0.25">
      <c r="A6" s="14" t="s">
        <v>9</v>
      </c>
      <c r="B6" s="15"/>
      <c r="D6" s="11">
        <v>150</v>
      </c>
      <c r="E6" s="11">
        <v>85</v>
      </c>
      <c r="F6" s="36">
        <f>D6*0.006/((95-E6)*(95+E6))*1000000</f>
        <v>500</v>
      </c>
      <c r="G6" s="10">
        <f>2*F6*(95-E6)/0.003/1000000</f>
        <v>3.3333333333333335</v>
      </c>
      <c r="H6" s="37">
        <f t="shared" ref="H6" si="0">0.7/G6</f>
        <v>0.20999999999999996</v>
      </c>
      <c r="I6" s="38">
        <f>(115*SQRT(2)-E6)*0.7/45000/G6*1000000</f>
        <v>362.29461180689435</v>
      </c>
    </row>
    <row r="7" spans="1:9" ht="14.25" customHeight="1" x14ac:dyDescent="0.25">
      <c r="D7" s="40" t="s">
        <v>21</v>
      </c>
      <c r="E7" s="40" t="s">
        <v>21</v>
      </c>
      <c r="F7" s="41" t="s">
        <v>19</v>
      </c>
      <c r="G7" s="39"/>
      <c r="H7" s="41" t="s">
        <v>19</v>
      </c>
      <c r="I7" s="41" t="s">
        <v>19</v>
      </c>
    </row>
    <row r="8" spans="1:9" x14ac:dyDescent="0.25">
      <c r="D8" s="40" t="s">
        <v>22</v>
      </c>
      <c r="E8" s="40" t="s">
        <v>22</v>
      </c>
      <c r="F8" s="41" t="s">
        <v>20</v>
      </c>
      <c r="G8" s="39"/>
      <c r="H8" s="41" t="s">
        <v>20</v>
      </c>
      <c r="I8" s="41" t="s">
        <v>20</v>
      </c>
    </row>
    <row r="9" spans="1:9" x14ac:dyDescent="0.25">
      <c r="D9" s="33"/>
      <c r="E9" s="33"/>
      <c r="F9" s="34"/>
      <c r="G9" s="35"/>
      <c r="H9" s="34"/>
      <c r="I9" s="34"/>
    </row>
    <row r="10" spans="1:9" x14ac:dyDescent="0.25">
      <c r="D10" s="6" t="s">
        <v>12</v>
      </c>
    </row>
    <row r="11" spans="1:9" x14ac:dyDescent="0.25">
      <c r="D11" s="13" t="s">
        <v>13</v>
      </c>
      <c r="E11" s="13"/>
      <c r="F11" s="13"/>
      <c r="G11" s="13"/>
      <c r="H11" s="13"/>
      <c r="I11" s="13"/>
    </row>
    <row r="12" spans="1:9" x14ac:dyDescent="0.25">
      <c r="D12" s="13" t="s">
        <v>14</v>
      </c>
      <c r="E12" s="13"/>
      <c r="F12" s="13"/>
      <c r="G12" s="13"/>
      <c r="H12" s="13"/>
      <c r="I12" s="13"/>
    </row>
    <row r="13" spans="1:9" x14ac:dyDescent="0.25">
      <c r="D13" s="33"/>
      <c r="E13" s="33"/>
      <c r="F13" s="34"/>
      <c r="G13" s="35"/>
      <c r="H13" s="34"/>
      <c r="I13" s="34"/>
    </row>
    <row r="14" spans="1:9" ht="23.25" customHeight="1" x14ac:dyDescent="0.25">
      <c r="D14" s="25" t="s">
        <v>10</v>
      </c>
      <c r="E14" s="26"/>
      <c r="F14" s="26"/>
      <c r="G14" s="26"/>
      <c r="H14" s="26"/>
      <c r="I14" s="27"/>
    </row>
    <row r="15" spans="1:9" x14ac:dyDescent="0.25">
      <c r="D15" s="8" t="s">
        <v>0</v>
      </c>
      <c r="E15" s="8" t="s">
        <v>1</v>
      </c>
      <c r="F15" s="28" t="s">
        <v>1</v>
      </c>
      <c r="G15" s="28"/>
      <c r="H15" s="28"/>
      <c r="I15" s="30" t="s">
        <v>2</v>
      </c>
    </row>
    <row r="16" spans="1:9" ht="16.5" thickBot="1" x14ac:dyDescent="0.3">
      <c r="D16" s="9" t="s">
        <v>3</v>
      </c>
      <c r="E16" s="9" t="s">
        <v>4</v>
      </c>
      <c r="F16" s="29" t="s">
        <v>15</v>
      </c>
      <c r="G16" s="29" t="s">
        <v>18</v>
      </c>
      <c r="H16" s="29" t="s">
        <v>16</v>
      </c>
      <c r="I16" s="31" t="s">
        <v>17</v>
      </c>
    </row>
    <row r="17" spans="4:16" x14ac:dyDescent="0.25">
      <c r="D17" s="17">
        <v>30</v>
      </c>
      <c r="E17" s="17">
        <v>70</v>
      </c>
      <c r="F17" s="18">
        <f t="shared" ref="F17:F19" si="1">D17*0.006/((95-E17)*(95+E17))*1000000</f>
        <v>43.636363636363633</v>
      </c>
      <c r="G17" s="19">
        <f>2*F17*(95-E17)/0.003/1000000</f>
        <v>0.72727272727272718</v>
      </c>
      <c r="H17" s="19">
        <f>0.7/G17</f>
        <v>0.96250000000000002</v>
      </c>
      <c r="I17" s="20">
        <f t="shared" ref="I17:I18" si="2">(115*SQRT(2)-E17)*0.7/45000/G17*1000000</f>
        <v>1981.3503041149327</v>
      </c>
    </row>
    <row r="18" spans="4:16" x14ac:dyDescent="0.25">
      <c r="D18" s="17">
        <v>60</v>
      </c>
      <c r="E18" s="17">
        <v>70</v>
      </c>
      <c r="F18" s="18">
        <f t="shared" si="1"/>
        <v>87.272727272727266</v>
      </c>
      <c r="G18" s="19">
        <f t="shared" ref="G18:G24" si="3">2*F18*(95-E18)/0.003/1000000</f>
        <v>1.4545454545454544</v>
      </c>
      <c r="H18" s="19">
        <f t="shared" ref="H18:H24" si="4">0.7/G18</f>
        <v>0.48125000000000001</v>
      </c>
      <c r="I18" s="20">
        <f t="shared" si="2"/>
        <v>990.67515205746633</v>
      </c>
    </row>
    <row r="19" spans="4:16" x14ac:dyDescent="0.25">
      <c r="D19" s="17">
        <v>110</v>
      </c>
      <c r="E19" s="17">
        <v>70</v>
      </c>
      <c r="F19" s="18">
        <f t="shared" si="1"/>
        <v>160</v>
      </c>
      <c r="G19" s="19">
        <f t="shared" si="3"/>
        <v>2.6666666666666665</v>
      </c>
      <c r="H19" s="19">
        <f t="shared" si="4"/>
        <v>0.26250000000000001</v>
      </c>
      <c r="I19" s="20">
        <f>(115*SQRT(2)-E19)*0.7/45000/G19*1000000</f>
        <v>540.36826475861801</v>
      </c>
    </row>
    <row r="20" spans="4:16" x14ac:dyDescent="0.25">
      <c r="D20" s="17">
        <v>150</v>
      </c>
      <c r="E20" s="17">
        <v>70</v>
      </c>
      <c r="F20" s="18">
        <f>D20*0.006/((95-E20)*(95+E20))*1000000</f>
        <v>218.18181818181819</v>
      </c>
      <c r="G20" s="19">
        <f t="shared" si="3"/>
        <v>3.6363636363636367</v>
      </c>
      <c r="H20" s="19">
        <f t="shared" si="4"/>
        <v>0.19249999999999998</v>
      </c>
      <c r="I20" s="20">
        <f>(115*SQRT(2)-E20)*0.7/45000/G20*1000000</f>
        <v>396.27006082298641</v>
      </c>
    </row>
    <row r="21" spans="4:16" x14ac:dyDescent="0.25">
      <c r="D21" s="17">
        <v>180</v>
      </c>
      <c r="E21" s="17">
        <v>70</v>
      </c>
      <c r="F21" s="18">
        <f t="shared" ref="F21:F24" si="5">D21*0.006/((95-E21)*(95+E21))*1000000</f>
        <v>261.81818181818187</v>
      </c>
      <c r="G21" s="19">
        <f t="shared" si="3"/>
        <v>4.3636363636363642</v>
      </c>
      <c r="H21" s="19">
        <f t="shared" si="4"/>
        <v>0.16041666666666662</v>
      </c>
      <c r="I21" s="20">
        <f t="shared" ref="I21:I24" si="6">(115*SQRT(2)-E21)*0.7/45000/G21*1000000</f>
        <v>330.225050685822</v>
      </c>
    </row>
    <row r="22" spans="4:16" x14ac:dyDescent="0.25">
      <c r="D22" s="17">
        <v>200</v>
      </c>
      <c r="E22" s="17">
        <v>70</v>
      </c>
      <c r="F22" s="18">
        <f t="shared" si="5"/>
        <v>290.90909090909093</v>
      </c>
      <c r="G22" s="19">
        <f t="shared" si="3"/>
        <v>4.8484848484848486</v>
      </c>
      <c r="H22" s="19">
        <f t="shared" si="4"/>
        <v>0.14437499999999998</v>
      </c>
      <c r="I22" s="20">
        <f t="shared" si="6"/>
        <v>297.20254561723988</v>
      </c>
    </row>
    <row r="23" spans="4:16" x14ac:dyDescent="0.25">
      <c r="D23" s="17">
        <v>220</v>
      </c>
      <c r="E23" s="17">
        <v>70</v>
      </c>
      <c r="F23" s="18">
        <f t="shared" si="5"/>
        <v>320</v>
      </c>
      <c r="G23" s="19">
        <f t="shared" si="3"/>
        <v>5.333333333333333</v>
      </c>
      <c r="H23" s="19">
        <f t="shared" si="4"/>
        <v>0.13125000000000001</v>
      </c>
      <c r="I23" s="20">
        <f t="shared" si="6"/>
        <v>270.18413237930901</v>
      </c>
    </row>
    <row r="24" spans="4:16" x14ac:dyDescent="0.25">
      <c r="D24" s="21">
        <v>250</v>
      </c>
      <c r="E24" s="21">
        <v>70</v>
      </c>
      <c r="F24" s="22">
        <f t="shared" si="5"/>
        <v>363.63636363636363</v>
      </c>
      <c r="G24" s="23">
        <f t="shared" si="3"/>
        <v>6.0606060606060597</v>
      </c>
      <c r="H24" s="23">
        <f t="shared" si="4"/>
        <v>0.11550000000000001</v>
      </c>
      <c r="I24" s="24">
        <f t="shared" si="6"/>
        <v>237.7620364937919</v>
      </c>
    </row>
    <row r="25" spans="4:16" x14ac:dyDescent="0.25">
      <c r="F25" s="2"/>
      <c r="G25" s="3"/>
      <c r="H25" s="3"/>
      <c r="I25" s="2"/>
    </row>
    <row r="26" spans="4:16" x14ac:dyDescent="0.25">
      <c r="F26" s="2"/>
      <c r="G26" s="3"/>
      <c r="H26" s="3"/>
      <c r="I26" s="2"/>
      <c r="P26" s="4"/>
    </row>
    <row r="27" spans="4:16" s="5" customFormat="1" ht="26.25" customHeight="1" x14ac:dyDescent="0.25">
      <c r="P27" s="4"/>
    </row>
    <row r="32" spans="4:16" x14ac:dyDescent="0.25">
      <c r="E32" s="7"/>
      <c r="F32" s="7"/>
      <c r="G32" s="7"/>
      <c r="H32" s="7"/>
      <c r="I32" s="7"/>
    </row>
    <row r="33" spans="4:9" x14ac:dyDescent="0.25">
      <c r="E33" s="7"/>
      <c r="F33" s="7"/>
      <c r="G33" s="7"/>
      <c r="H33" s="7"/>
      <c r="I33" s="7"/>
    </row>
    <row r="34" spans="4:9" x14ac:dyDescent="0.25">
      <c r="D34" s="7"/>
      <c r="E34" s="7"/>
      <c r="F34" s="7"/>
      <c r="G34" s="7"/>
      <c r="H34" s="7"/>
      <c r="I34" s="7"/>
    </row>
    <row r="35" spans="4:9" x14ac:dyDescent="0.25">
      <c r="D35" s="7"/>
      <c r="E35" s="7"/>
      <c r="F35" s="7"/>
      <c r="G35" s="7"/>
      <c r="H35" s="7"/>
      <c r="I35" s="7"/>
    </row>
    <row r="36" spans="4:9" x14ac:dyDescent="0.25">
      <c r="D36" s="7"/>
      <c r="E36" s="7"/>
      <c r="F36" s="7"/>
      <c r="G36" s="7"/>
      <c r="H36" s="7"/>
      <c r="I36" s="7"/>
    </row>
    <row r="37" spans="4:9" x14ac:dyDescent="0.25">
      <c r="D37" s="7"/>
      <c r="E37" s="7"/>
      <c r="F37" s="7"/>
      <c r="G37" s="7"/>
      <c r="H37" s="7"/>
      <c r="I37" s="7"/>
    </row>
    <row r="38" spans="4:9" x14ac:dyDescent="0.25">
      <c r="D38" s="7"/>
      <c r="E38" s="7"/>
      <c r="F38" s="7"/>
      <c r="G38" s="7"/>
      <c r="H38" s="7"/>
      <c r="I38" s="7"/>
    </row>
    <row r="39" spans="4:9" x14ac:dyDescent="0.25">
      <c r="D39" s="7"/>
      <c r="E39" s="7"/>
      <c r="F39" s="7"/>
      <c r="G39" s="7"/>
      <c r="H39" s="7"/>
      <c r="I39" s="7"/>
    </row>
    <row r="40" spans="4:9" x14ac:dyDescent="0.25">
      <c r="D40" s="7"/>
      <c r="E40" s="7"/>
      <c r="F40" s="7"/>
      <c r="G40" s="7"/>
      <c r="H40" s="7"/>
      <c r="I40" s="7"/>
    </row>
    <row r="41" spans="4:9" x14ac:dyDescent="0.25">
      <c r="D41" s="7"/>
      <c r="E41" s="7"/>
      <c r="F41" s="7"/>
      <c r="G41" s="7"/>
      <c r="H41" s="7"/>
      <c r="I41" s="7"/>
    </row>
    <row r="42" spans="4:9" x14ac:dyDescent="0.25">
      <c r="D42" s="7"/>
      <c r="E42" s="7"/>
      <c r="F42" s="7"/>
      <c r="G42" s="7"/>
      <c r="H42" s="7"/>
      <c r="I42" s="7"/>
    </row>
  </sheetData>
  <sheetProtection algorithmName="SHA-512" hashValue="Sdiyhmac+WcbiQ7ylu8JDMUrY8rLGTByyDXaXc1AMBo6A0CSCNE7atSJTnFGo3fgFbKX8Sk0ci+M6af0An4RMQ==" saltValue="LJUjkBGQPtOp23URLpeXPg==" spinCount="100000" sheet="1" objects="1" scenarios="1"/>
  <mergeCells count="6">
    <mergeCell ref="A6:B6"/>
    <mergeCell ref="D14:I14"/>
    <mergeCell ref="D3:I3"/>
    <mergeCell ref="D11:I11"/>
    <mergeCell ref="D12:I12"/>
    <mergeCell ref="D1:I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21E24CD773E4AA201D4EC61A4A058" ma:contentTypeVersion="16" ma:contentTypeDescription="Create a new document." ma:contentTypeScope="" ma:versionID="2346b9ec5882429078c32b3109c77321">
  <xsd:schema xmlns:xsd="http://www.w3.org/2001/XMLSchema" xmlns:xs="http://www.w3.org/2001/XMLSchema" xmlns:p="http://schemas.microsoft.com/office/2006/metadata/properties" xmlns:ns2="e087d6ea-4fdd-4483-aa91-5388ac5dae3e" xmlns:ns3="2be5792e-3b9c-466e-9c7b-b3dace13cf81" targetNamespace="http://schemas.microsoft.com/office/2006/metadata/properties" ma:root="true" ma:fieldsID="5f86cc7d9c85c1150dccc8c40ea1d28c" ns2:_="" ns3:_="">
    <xsd:import namespace="e087d6ea-4fdd-4483-aa91-5388ac5dae3e"/>
    <xsd:import namespace="2be5792e-3b9c-466e-9c7b-b3dace13cf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7d6ea-4fdd-4483-aa91-5388ac5dae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301e551-1912-4e3c-b27b-caca976085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5792e-3b9c-466e-9c7b-b3dace13cf8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bedb03-14e0-4b4a-b10a-a94a0b39cab6}" ma:internalName="TaxCatchAll" ma:showField="CatchAllData" ma:web="2be5792e-3b9c-466e-9c7b-b3dace13cf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87d6ea-4fdd-4483-aa91-5388ac5dae3e">
      <Terms xmlns="http://schemas.microsoft.com/office/infopath/2007/PartnerControls"/>
    </lcf76f155ced4ddcb4097134ff3c332f>
    <TaxCatchAll xmlns="2be5792e-3b9c-466e-9c7b-b3dace13cf8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8C767-8534-4FCD-99AF-093163EE1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87d6ea-4fdd-4483-aa91-5388ac5dae3e"/>
    <ds:schemaRef ds:uri="2be5792e-3b9c-466e-9c7b-b3dace13cf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ADBB7-B723-4D7D-BFDE-3679D6F12DB0}">
  <ds:schemaRefs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be5792e-3b9c-466e-9c7b-b3dace13cf81"/>
    <ds:schemaRef ds:uri="e087d6ea-4fdd-4483-aa91-5388ac5dae3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CBBECE-4A49-4DDC-88BF-EAE58AAE5D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Z Ahmed</dc:creator>
  <cp:lastModifiedBy>Nick Theodoris</cp:lastModifiedBy>
  <dcterms:created xsi:type="dcterms:W3CDTF">2022-08-02T14:46:16Z</dcterms:created>
  <dcterms:modified xsi:type="dcterms:W3CDTF">2023-02-14T13:47:04Z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0x010100D9921E24CD773E4AA201D4EC61A4A058</vt:lpwstr>
  </property>
  <property fmtid="{D5CDD505-2E9C-101B-9397-08002B2CF9AE}" pid="3" name="MediaServiceImageTags">
    <vt:lpwstr/>
  </property>
</Properties>
</file>